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AHoover\Documents\Drug law reform\Cannabis\"/>
    </mc:Choice>
  </mc:AlternateContent>
  <bookViews>
    <workbookView xWindow="0" yWindow="0" windowWidth="19160" windowHeight="660" activeTab="1" xr2:uid="{00000000-000D-0000-FFFF-FFFF00000000}"/>
  </bookViews>
  <sheets>
    <sheet name="Over time " sheetId="1" r:id="rId1"/>
    <sheet name="Adult 2016 by County" sheetId="2" r:id="rId2"/>
  </sheets>
  <definedNames>
    <definedName name="_xlnm._FilterDatabase" localSheetId="1" hidden="1">'Adult 2016 by County'!$A$1:$L$1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25" i="1"/>
  <c r="D26" i="1" s="1"/>
  <c r="C25" i="1"/>
  <c r="D24" i="1"/>
  <c r="C24" i="1"/>
  <c r="C26" i="1" s="1"/>
  <c r="L3" i="2" l="1"/>
  <c r="L39" i="2"/>
  <c r="L21" i="2"/>
  <c r="L46" i="2"/>
  <c r="L10" i="2"/>
  <c r="L29" i="2"/>
  <c r="L42" i="2"/>
  <c r="L5" i="2"/>
  <c r="L20" i="2"/>
  <c r="L26" i="2"/>
  <c r="L68" i="2"/>
  <c r="L41" i="2"/>
  <c r="L23" i="2"/>
  <c r="L8" i="2"/>
  <c r="L56" i="2"/>
  <c r="L37" i="2"/>
  <c r="L57" i="2"/>
  <c r="L40" i="2"/>
  <c r="L36" i="2"/>
  <c r="L17" i="2"/>
  <c r="L16" i="2"/>
  <c r="L6" i="2"/>
  <c r="L60" i="2"/>
  <c r="L15" i="2"/>
  <c r="L27" i="2"/>
  <c r="L66" i="2"/>
  <c r="L25" i="2"/>
  <c r="L65" i="2"/>
  <c r="L59" i="2"/>
  <c r="L47" i="2"/>
  <c r="L34" i="2"/>
  <c r="L51" i="2"/>
  <c r="L62" i="2"/>
  <c r="L18" i="2"/>
  <c r="L7" i="2"/>
  <c r="L35" i="2"/>
  <c r="L28" i="2"/>
  <c r="L12" i="2"/>
  <c r="L13" i="2"/>
  <c r="L30" i="2"/>
  <c r="L52" i="2"/>
  <c r="L31" i="2"/>
  <c r="L49" i="2"/>
  <c r="L22" i="2"/>
  <c r="L4" i="2"/>
  <c r="L63" i="2"/>
  <c r="L14" i="2"/>
  <c r="L33" i="2"/>
  <c r="L50" i="2"/>
  <c r="L2" i="2"/>
  <c r="L43" i="2"/>
  <c r="L64" i="2"/>
  <c r="L24" i="2"/>
  <c r="L58" i="2"/>
  <c r="L38" i="2"/>
  <c r="L67" i="2"/>
  <c r="L53" i="2"/>
  <c r="L54" i="2"/>
  <c r="L48" i="2"/>
  <c r="L44" i="2"/>
  <c r="L55" i="2"/>
  <c r="L19" i="2"/>
  <c r="L45" i="2"/>
  <c r="L11" i="2"/>
  <c r="L61" i="2"/>
  <c r="L9" i="2"/>
  <c r="L32" i="2"/>
  <c r="B3" i="2"/>
  <c r="B39" i="2"/>
  <c r="B21" i="2"/>
  <c r="B46" i="2"/>
  <c r="B10" i="2"/>
  <c r="B29" i="2"/>
  <c r="B42" i="2"/>
  <c r="B5" i="2"/>
  <c r="B20" i="2"/>
  <c r="B26" i="2"/>
  <c r="B68" i="2"/>
  <c r="B41" i="2"/>
  <c r="B23" i="2"/>
  <c r="B8" i="2"/>
  <c r="B56" i="2"/>
  <c r="B37" i="2"/>
  <c r="B57" i="2"/>
  <c r="B40" i="2"/>
  <c r="B36" i="2"/>
  <c r="B17" i="2"/>
  <c r="B16" i="2"/>
  <c r="B6" i="2"/>
  <c r="B60" i="2"/>
  <c r="B15" i="2"/>
  <c r="B27" i="2"/>
  <c r="B66" i="2"/>
  <c r="B25" i="2"/>
  <c r="B65" i="2"/>
  <c r="B59" i="2"/>
  <c r="B47" i="2"/>
  <c r="B34" i="2"/>
  <c r="B51" i="2"/>
  <c r="B62" i="2"/>
  <c r="B18" i="2"/>
  <c r="B7" i="2"/>
  <c r="B35" i="2"/>
  <c r="B28" i="2"/>
  <c r="B12" i="2"/>
  <c r="B13" i="2"/>
  <c r="B30" i="2"/>
  <c r="B52" i="2"/>
  <c r="B31" i="2"/>
  <c r="B49" i="2"/>
  <c r="B22" i="2"/>
  <c r="B4" i="2"/>
  <c r="B63" i="2"/>
  <c r="B14" i="2"/>
  <c r="B33" i="2"/>
  <c r="B50" i="2"/>
  <c r="B2" i="2"/>
  <c r="B43" i="2"/>
  <c r="B64" i="2"/>
  <c r="B24" i="2"/>
  <c r="B58" i="2"/>
  <c r="B38" i="2"/>
  <c r="B67" i="2"/>
  <c r="B53" i="2"/>
  <c r="B54" i="2"/>
  <c r="B48" i="2"/>
  <c r="B44" i="2"/>
  <c r="B55" i="2"/>
  <c r="B19" i="2"/>
  <c r="B45" i="2"/>
  <c r="B11" i="2"/>
  <c r="B61" i="2"/>
  <c r="B9" i="2"/>
  <c r="B32" i="2"/>
  <c r="D13" i="1" l="1"/>
  <c r="E13" i="1"/>
  <c r="C13" i="1"/>
</calcChain>
</file>

<file path=xl/sharedStrings.xml><?xml version="1.0" encoding="utf-8"?>
<sst xmlns="http://schemas.openxmlformats.org/spreadsheetml/2006/main" count="93" uniqueCount="88">
  <si>
    <t>Only Phila</t>
  </si>
  <si>
    <t>Minus Phila</t>
  </si>
  <si>
    <t xml:space="preserve">Total </t>
  </si>
  <si>
    <t>Year</t>
  </si>
  <si>
    <t>% Change</t>
  </si>
  <si>
    <t>County</t>
  </si>
  <si>
    <t>Black pop</t>
  </si>
  <si>
    <t>Black arrests</t>
  </si>
  <si>
    <t>Black Rate</t>
  </si>
  <si>
    <t>White pop</t>
  </si>
  <si>
    <t>White arrests</t>
  </si>
  <si>
    <t>white Rate</t>
  </si>
  <si>
    <t>Hispanic pop</t>
  </si>
  <si>
    <t>Hispanic arrests</t>
  </si>
  <si>
    <t>Hispanic Rate</t>
  </si>
  <si>
    <t>ADAMS</t>
  </si>
  <si>
    <t>ALLEGHENY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</si>
  <si>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</si>
  <si>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</si>
  <si>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</si>
  <si>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</si>
  <si>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</si>
  <si>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</si>
  <si>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</si>
  <si>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</si>
  <si>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</si>
  <si>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</si>
  <si>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</si>
  <si>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</si>
  <si>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</si>
  <si>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</si>
  <si>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</si>
  <si>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</si>
  <si>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</si>
  <si>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</si>
  <si>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</si>
  <si>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</si>
  <si>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</si>
  <si>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</si>
  <si>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</si>
  <si>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</si>
  <si>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</si>
  <si>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</si>
  <si>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</si>
  <si>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</si>
  <si>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HUNTINGDON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</si>
  <si>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</si>
  <si>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</si>
  <si>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</si>
  <si>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</si>
  <si>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</si>
  <si>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</si>
  <si>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</si>
  <si>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</si>
  <si>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</si>
  <si>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</si>
  <si>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</si>
  <si>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</si>
  <si>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</si>
  <si>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</si>
  <si>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</si>
  <si>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</si>
  <si>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</si>
  <si>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</si>
  <si>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</si>
  <si>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</si>
  <si>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</si>
  <si>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</si>
  <si>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SCHUYLKILL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</si>
  <si>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</si>
  <si>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</si>
  <si>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</si>
  <si>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</si>
  <si>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</si>
  <si>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</si>
  <si>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</si>
  <si>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</si>
  <si>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</si>
  <si>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</si>
  <si>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</si>
  <si>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</si>
  <si>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</si>
  <si>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Disparity</t>
  </si>
  <si>
    <t>Total Adult Population</t>
  </si>
  <si>
    <t>Adults</t>
  </si>
  <si>
    <t>Juv</t>
  </si>
  <si>
    <t>year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</si>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</sst>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3">
    <xf numFmtId="0" fontId="0" fillId="0" borderId="0" xfId="0"/>
    <xf numFmtId="0" fontId="0" fillId="5" borderId="0" xfId="0" applyNumberFormat="1" applyFont="1" applyFill="1" applyBorder="1" applyAlignment="1" applyProtection="1"/>
    <xf numFmtId="0" fontId="3" fillId="6" borderId="2" xfId="0" applyNumberFormat="1" applyFont="1" applyFill="1" applyBorder="1" applyAlignment="1" applyProtection="1">
      <alignment horizontal="center" wrapText="1"/>
    </xf>
    <xf numFmtId="0" fontId="4" fillId="4" borderId="2" xfId="0" applyNumberFormat="1" applyFont="1" applyFill="1" applyBorder="1" applyAlignment="1" applyProtection="1">
      <alignment horizontal="left" wrapText="1"/>
    </xf>
    <xf numFmtId="0" fontId="4" fillId="4" borderId="2" xfId="0" applyNumberFormat="1" applyFont="1" applyFill="1" applyBorder="1" applyAlignment="1" applyProtection="1">
      <alignment horizontal="center" wrapText="1"/>
    </xf>
    <xf numFmtId="0" fontId="1" fillId="2" borderId="2" xfId="1" applyNumberFormat="1" applyBorder="1" applyAlignment="1" applyProtection="1">
      <alignment horizontal="left" wrapText="1"/>
    </xf>
    <xf numFmtId="0" fontId="1" fillId="2" borderId="2" xfId="1" applyNumberFormat="1" applyBorder="1" applyAlignment="1" applyProtection="1">
      <alignment horizontal="center" wrapText="1"/>
    </xf>
    <xf numFmtId="0" fontId="3" fillId="6" borderId="4" xfId="0" applyNumberFormat="1" applyFont="1" applyFill="1" applyBorder="1" applyAlignment="1" applyProtection="1">
      <alignment horizontal="center" wrapText="1"/>
    </xf>
    <xf numFmtId="0" fontId="4" fillId="4" borderId="4" xfId="0" applyNumberFormat="1" applyFont="1" applyFill="1" applyBorder="1" applyAlignment="1" applyProtection="1">
      <alignment horizontal="center" wrapText="1"/>
    </xf>
    <xf numFmtId="0" fontId="1" fillId="2" borderId="4" xfId="1" applyNumberFormat="1" applyBorder="1" applyAlignment="1" applyProtection="1">
      <alignment horizontal="center" wrapText="1"/>
    </xf>
    <xf numFmtId="0" fontId="3" fillId="6" borderId="3" xfId="0" applyNumberFormat="1" applyFont="1" applyFill="1" applyBorder="1" applyAlignment="1" applyProtection="1">
      <alignment horizontal="center" wrapText="1"/>
    </xf>
    <xf numFmtId="0" fontId="0" fillId="5" borderId="3" xfId="0" applyNumberFormat="1" applyFont="1" applyFill="1" applyBorder="1" applyAlignment="1" applyProtection="1"/>
    <xf numFmtId="0" fontId="2" fillId="3" borderId="1" xfId="2" applyNumberFormat="1" applyAlignment="1" applyProtection="1"/>
  </cellXfs>
  <cellStyles count="3"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Arrests</a:t>
            </a:r>
            <a:r>
              <a:rPr lang="en-US" baseline="0"/>
              <a:t> Per Year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 time '!$C$5</c:f>
              <c:strCache>
                <c:ptCount val="1"/>
                <c:pt idx="0">
                  <c:v>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'Over time '!$C$6:$C$12</c:f>
              <c:numCache>
                <c:formatCode>General</c:formatCode>
                <c:ptCount val="7"/>
                <c:pt idx="0">
                  <c:v>18959</c:v>
                </c:pt>
                <c:pt idx="1">
                  <c:v>18650</c:v>
                </c:pt>
                <c:pt idx="2">
                  <c:v>18871</c:v>
                </c:pt>
                <c:pt idx="3">
                  <c:v>19197</c:v>
                </c:pt>
                <c:pt idx="4">
                  <c:v>19146</c:v>
                </c:pt>
                <c:pt idx="5">
                  <c:v>17747</c:v>
                </c:pt>
                <c:pt idx="6">
                  <c:v>19237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5-4DDB-8000-686ED46D8A82}"/>
            </c:ext>
          </c:extLst>
        </c:ser>
        <c:ser>
          <c:idx val="1"/>
          <c:order val="1"/>
          <c:tx>
            <c:strRef>
              <c:f>'Over time '!$D$5</c:f>
              <c:strCache>
                <c:ptCount val="1"/>
                <c:pt idx="0">
                  <c:v>Minus Phila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'Over time '!$D$6:$D$12</c:f>
              <c:numCache>
                <c:formatCode>General</c:formatCode>
                <c:ptCount val="7"/>
                <c:pt idx="0">
                  <c:v>13685</c:v>
                </c:pt>
                <c:pt idx="1">
                  <c:v>14064</c:v>
                </c:pt>
                <c:pt idx="2">
                  <c:v>14822</c:v>
                </c:pt>
                <c:pt idx="3">
                  <c:v>15092</c:v>
                </c:pt>
                <c:pt idx="4">
                  <c:v>15311</c:v>
                </c:pt>
                <c:pt idx="5">
                  <c:v>16955</c:v>
                </c:pt>
                <c:pt idx="6">
                  <c:v>18574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5-4DDB-8000-686ED46D8A82}"/>
            </c:ext>
          </c:extLst>
        </c:ser>
        <c:ser>
          <c:idx val="2"/>
          <c:order val="2"/>
          <c:tx>
            <c:strRef>
              <c:f>'Over time '!$E$5</c:f>
              <c:strCache>
                <c:ptCount val="1"/>
                <c:pt idx="0">
                  <c:v>Only Phila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'Over time '!$E$6:$E$12</c:f>
              <c:numCache>
                <c:formatCode>General</c:formatCode>
                <c:ptCount val="7"/>
                <c:pt idx="0">
                  <c:v>5274</c:v>
                </c:pt>
                <c:pt idx="1">
                  <c:v>4586</c:v>
                </c:pt>
                <c:pt idx="2">
                  <c:v>4049</c:v>
                </c:pt>
                <c:pt idx="3">
                  <c:v>4105</c:v>
                </c:pt>
                <c:pt idx="4">
                  <c:v>2835</c:v>
                </c:pt>
                <c:pt idx="5">
                  <c:v>792</c:v>
                </c:pt>
                <c:pt idx="6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75-4DDB-8000-686ED46D8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929888"/>
        <c:axId val="547927920"/>
      </c:lineChart>
      <c:catAx>
        <c:axId val="547929888"/>
        <c:scaling>
          <c:orientation val="minMax"/>
        </c:scaling>
        <c:delete val="0"/>
        <c:axPos val="b"/>
        <c:numFmt formatCode="#,##0;\-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927920"/>
        <c:crosses val="autoZero"/>
        <c:auto val="1"/>
        <c:lblAlgn val="ctr"/>
        <c:lblOffset val="100"/>
        <c:tickLblSkip val="1"/>
        <c:noMultiLvlLbl val="0"/>
      </c:catAx>
      <c:valAx>
        <c:axId val="54792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9298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2</xdr:row>
      <xdr:rowOff>38100</xdr:rowOff>
    </xdr:from>
    <xdr:to>
      <xdr:col>13</xdr:col>
      <xdr:colOff>90487</xdr:colOff>
      <xdr:row>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6"/>
  <sheetViews>
    <sheetView workbookViewId="0">
      <selection activeCell="C20" sqref="C20:D20"/>
    </sheetView>
  </sheetViews>
  <sheetFormatPr defaultRowHeight="14.5" x14ac:dyDescent="0.35"/>
  <cols>
    <col min="4" max="4" width="11.26953125" bestFit="1" customWidth="1"/>
  </cols>
  <sheetData>
    <row r="4" spans="2:5" x14ac:dyDescent="0.35">
      <c r="B4" t="s">
        <v>84</v>
      </c>
    </row>
    <row r="5" spans="2:5" x14ac:dyDescent="0.35">
      <c r="B5" t="s">
        <v>3</v>
      </c>
      <c r="C5" t="s">
        <v>2</v>
      </c>
      <c r="D5" t="s">
        <v>1</v>
      </c>
      <c r="E5" t="s">
        <v>0</v>
      </c>
    </row>
    <row r="6" spans="2:5" x14ac:dyDescent="0.35">
      <c r="B6">
        <v>2010</v>
      </c>
      <c r="C6">
        <v>18959</v>
      </c>
      <c r="D6">
        <v>13685</v>
      </c>
      <c r="E6">
        <v>5274</v>
      </c>
    </row>
    <row r="7" spans="2:5" x14ac:dyDescent="0.35">
      <c r="B7">
        <v>2011</v>
      </c>
      <c r="C7">
        <v>18650</v>
      </c>
      <c r="D7">
        <v>14064</v>
      </c>
      <c r="E7">
        <v>4586</v>
      </c>
    </row>
    <row r="8" spans="2:5" x14ac:dyDescent="0.35">
      <c r="B8">
        <v>2012</v>
      </c>
      <c r="C8">
        <v>18871</v>
      </c>
      <c r="D8">
        <v>14822</v>
      </c>
      <c r="E8">
        <v>4049</v>
      </c>
    </row>
    <row r="9" spans="2:5" x14ac:dyDescent="0.35">
      <c r="B9">
        <v>2013</v>
      </c>
      <c r="C9">
        <v>19197</v>
      </c>
      <c r="D9">
        <v>15092</v>
      </c>
      <c r="E9">
        <v>4105</v>
      </c>
    </row>
    <row r="10" spans="2:5" x14ac:dyDescent="0.35">
      <c r="B10">
        <v>2014</v>
      </c>
      <c r="C10">
        <v>19146</v>
      </c>
      <c r="D10">
        <v>15311</v>
      </c>
      <c r="E10">
        <v>2835</v>
      </c>
    </row>
    <row r="11" spans="2:5" x14ac:dyDescent="0.35">
      <c r="B11">
        <v>2015</v>
      </c>
      <c r="C11">
        <v>17747</v>
      </c>
      <c r="D11">
        <v>16955</v>
      </c>
      <c r="E11">
        <v>792</v>
      </c>
    </row>
    <row r="12" spans="2:5" x14ac:dyDescent="0.35">
      <c r="B12">
        <v>2016</v>
      </c>
      <c r="C12">
        <v>19237</v>
      </c>
      <c r="D12">
        <v>18574</v>
      </c>
      <c r="E12">
        <v>663</v>
      </c>
    </row>
    <row r="13" spans="2:5" x14ac:dyDescent="0.35">
      <c r="B13" t="s">
        <v>4</v>
      </c>
      <c r="C13">
        <f>(C12-C6)/C6*100</f>
        <v>1.4663220633999683</v>
      </c>
      <c r="D13">
        <f>(D12-D6)/D6*100</f>
        <v>35.725246620387288</v>
      </c>
      <c r="E13">
        <f>(E12-E6)/E6*100</f>
        <v>-87.42889647326507</v>
      </c>
    </row>
    <row r="16" spans="2:5" x14ac:dyDescent="0.35">
      <c r="B16" t="s">
        <v>85</v>
      </c>
    </row>
    <row r="17" spans="2:4" x14ac:dyDescent="0.35">
      <c r="B17" t="s">
        <v>86</v>
      </c>
      <c r="C17" t="s">
        <v>2</v>
      </c>
      <c r="D17" t="s">
        <v>1</v>
      </c>
    </row>
    <row r="18" spans="2:4" x14ac:dyDescent="0.35">
      <c r="B18">
        <v>2010</v>
      </c>
      <c r="C18">
        <v>3130</v>
      </c>
      <c r="D18">
        <v>2444</v>
      </c>
    </row>
    <row r="19" spans="2:4" x14ac:dyDescent="0.35">
      <c r="B19">
        <v>2016</v>
      </c>
      <c r="C19">
        <v>2048</v>
      </c>
      <c r="D19">
        <v>1953</v>
      </c>
    </row>
    <row r="20" spans="2:4" x14ac:dyDescent="0.35">
      <c r="C20">
        <f>C19/C18</f>
        <v>0.65431309904153356</v>
      </c>
      <c r="D20">
        <f>D19/D18</f>
        <v>0.79909983633387893</v>
      </c>
    </row>
    <row r="22" spans="2:4" x14ac:dyDescent="0.35">
      <c r="B22" t="s">
        <v>87</v>
      </c>
    </row>
    <row r="23" spans="2:4" x14ac:dyDescent="0.35">
      <c r="B23" t="s">
        <v>3</v>
      </c>
      <c r="C23" t="s">
        <v>87</v>
      </c>
      <c r="D23" t="s">
        <v>1</v>
      </c>
    </row>
    <row r="24" spans="2:4" x14ac:dyDescent="0.35">
      <c r="B24">
        <v>2010</v>
      </c>
      <c r="C24">
        <f>C6+C18</f>
        <v>22089</v>
      </c>
      <c r="D24">
        <f>D6+D18</f>
        <v>16129</v>
      </c>
    </row>
    <row r="25" spans="2:4" x14ac:dyDescent="0.35">
      <c r="B25">
        <v>2016</v>
      </c>
      <c r="C25">
        <f>C12+C19</f>
        <v>21285</v>
      </c>
      <c r="D25">
        <f>D12+D19</f>
        <v>20527</v>
      </c>
    </row>
    <row r="26" spans="2:4" x14ac:dyDescent="0.35">
      <c r="C26">
        <f>C25/C24</f>
        <v>0.96360179274752145</v>
      </c>
      <c r="D26">
        <f>D25/D24</f>
        <v>1.2726765453530906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tabSelected="1" workbookViewId="0">
      <selection activeCell="N2" sqref="N2"/>
    </sheetView>
  </sheetViews>
  <sheetFormatPr defaultRowHeight="14.5" x14ac:dyDescent="0.35"/>
  <cols>
    <col min="1" max="1" width="20.1796875" customWidth="1"/>
    <col min="2" max="2" width="11.54296875" bestFit="1" customWidth="1"/>
    <col min="12" max="12" width="18.7265625" bestFit="1" customWidth="1"/>
  </cols>
  <sheetData>
    <row r="1" spans="1:13" s="1" customFormat="1" ht="14.15" customHeight="1" x14ac:dyDescent="0.35">
      <c r="A1" s="2" t="s">
        <v>5</v>
      </c>
      <c r="B1" s="2" t="s">
        <v>82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7" t="s">
        <v>14</v>
      </c>
      <c r="L1" s="10" t="s">
        <v>83</v>
      </c>
      <c r="M1"/>
    </row>
    <row r="2" spans="1:13" s="1" customFormat="1" ht="17.149999999999999" customHeight="1" x14ac:dyDescent="0.35">
      <c r="A2" s="3" t="s">
        <v>65</v>
      </c>
      <c r="B2" s="3">
        <f t="shared" ref="B2:B33" si="0">(D2/C2)/(G2/F2)</f>
        <v>3.3966846775559478</v>
      </c>
      <c r="C2" s="4">
        <v>495085</v>
      </c>
      <c r="D2" s="4">
        <v>460</v>
      </c>
      <c r="E2" s="4">
        <v>92.9</v>
      </c>
      <c r="F2" s="4">
        <v>478904</v>
      </c>
      <c r="G2" s="4">
        <v>131</v>
      </c>
      <c r="H2" s="4">
        <v>27.4</v>
      </c>
      <c r="I2" s="4">
        <v>138616</v>
      </c>
      <c r="J2" s="4">
        <v>72</v>
      </c>
      <c r="K2" s="8">
        <v>51.9</v>
      </c>
      <c r="L2" s="12">
        <f t="shared" ref="L2:L33" si="1">C2+F2+I2</f>
        <v>1112605</v>
      </c>
    </row>
    <row r="3" spans="1:13" s="1" customFormat="1" ht="17.149999999999999" customHeight="1" x14ac:dyDescent="0.35">
      <c r="A3" s="5" t="s">
        <v>16</v>
      </c>
      <c r="B3" s="5">
        <f t="shared" si="0"/>
        <v>6.889942398949942</v>
      </c>
      <c r="C3" s="6">
        <v>117368</v>
      </c>
      <c r="D3" s="6">
        <v>915</v>
      </c>
      <c r="E3" s="6">
        <v>779.6</v>
      </c>
      <c r="F3" s="6">
        <v>815729</v>
      </c>
      <c r="G3" s="6">
        <v>923</v>
      </c>
      <c r="H3" s="6">
        <v>113.2</v>
      </c>
      <c r="I3" s="6">
        <v>15747</v>
      </c>
      <c r="J3" s="6">
        <v>12</v>
      </c>
      <c r="K3" s="9">
        <v>76.2</v>
      </c>
      <c r="L3" s="12">
        <f t="shared" si="1"/>
        <v>948844</v>
      </c>
    </row>
    <row r="4" spans="1:13" s="1" customFormat="1" ht="17.149999999999999" customHeight="1" x14ac:dyDescent="0.35">
      <c r="A4" s="3" t="s">
        <v>60</v>
      </c>
      <c r="B4" s="3">
        <f t="shared" si="0"/>
        <v>6.9834634406002536</v>
      </c>
      <c r="C4" s="4">
        <v>54075</v>
      </c>
      <c r="D4" s="4">
        <v>655</v>
      </c>
      <c r="E4" s="4">
        <v>1211.3</v>
      </c>
      <c r="F4" s="4">
        <v>502739</v>
      </c>
      <c r="G4" s="4">
        <v>872</v>
      </c>
      <c r="H4" s="4">
        <v>173.4</v>
      </c>
      <c r="I4" s="4">
        <v>24333</v>
      </c>
      <c r="J4" s="4">
        <v>94</v>
      </c>
      <c r="K4" s="8">
        <v>386.3</v>
      </c>
      <c r="L4" s="12">
        <f t="shared" si="1"/>
        <v>581147</v>
      </c>
    </row>
    <row r="5" spans="1:13" s="1" customFormat="1" ht="17.149999999999999" customHeight="1" x14ac:dyDescent="0.35">
      <c r="A5" s="3" t="s">
        <v>23</v>
      </c>
      <c r="B5" s="3">
        <f t="shared" si="0"/>
        <v>6.7311147195938172</v>
      </c>
      <c r="C5" s="4">
        <v>17298</v>
      </c>
      <c r="D5" s="4">
        <v>245</v>
      </c>
      <c r="E5" s="4">
        <v>1416.3</v>
      </c>
      <c r="F5" s="4">
        <v>428195</v>
      </c>
      <c r="G5" s="4">
        <v>901</v>
      </c>
      <c r="H5" s="4">
        <v>210.4</v>
      </c>
      <c r="I5" s="4">
        <v>19493</v>
      </c>
      <c r="J5" s="4">
        <v>121</v>
      </c>
      <c r="K5" s="8">
        <v>620.70000000000005</v>
      </c>
      <c r="L5" s="12">
        <f t="shared" si="1"/>
        <v>464986</v>
      </c>
    </row>
    <row r="6" spans="1:13" s="1" customFormat="1" ht="17.149999999999999" customHeight="1" x14ac:dyDescent="0.35">
      <c r="A6" s="3" t="s">
        <v>37</v>
      </c>
      <c r="B6" s="3">
        <f t="shared" si="0"/>
        <v>4.984958815295931</v>
      </c>
      <c r="C6" s="4">
        <v>82288</v>
      </c>
      <c r="D6" s="4">
        <v>566</v>
      </c>
      <c r="E6" s="4">
        <v>687.8</v>
      </c>
      <c r="F6" s="4">
        <v>313812</v>
      </c>
      <c r="G6" s="4">
        <v>433</v>
      </c>
      <c r="H6" s="4">
        <v>138</v>
      </c>
      <c r="I6" s="4">
        <v>12671</v>
      </c>
      <c r="J6" s="4">
        <v>31</v>
      </c>
      <c r="K6" s="8">
        <v>244.7</v>
      </c>
      <c r="L6" s="12">
        <f t="shared" si="1"/>
        <v>408771</v>
      </c>
    </row>
    <row r="7" spans="1:13" s="1" customFormat="1" ht="17.149999999999999" customHeight="1" x14ac:dyDescent="0.35">
      <c r="A7" s="3" t="s">
        <v>50</v>
      </c>
      <c r="B7" s="3">
        <f t="shared" si="0"/>
        <v>7.3592053141279772</v>
      </c>
      <c r="C7" s="4">
        <v>14222</v>
      </c>
      <c r="D7" s="4">
        <v>135</v>
      </c>
      <c r="E7" s="4">
        <v>949.2</v>
      </c>
      <c r="F7" s="4">
        <v>344999</v>
      </c>
      <c r="G7" s="4">
        <v>445</v>
      </c>
      <c r="H7" s="4">
        <v>129</v>
      </c>
      <c r="I7" s="4">
        <v>31928</v>
      </c>
      <c r="J7" s="4">
        <v>115</v>
      </c>
      <c r="K7" s="8">
        <v>360.2</v>
      </c>
      <c r="L7" s="12">
        <f t="shared" si="1"/>
        <v>391149</v>
      </c>
    </row>
    <row r="8" spans="1:13" s="1" customFormat="1" ht="17.149999999999999" customHeight="1" x14ac:dyDescent="0.35">
      <c r="A8" s="3" t="s">
        <v>29</v>
      </c>
      <c r="B8" s="3">
        <f t="shared" si="0"/>
        <v>6.0799161062327061</v>
      </c>
      <c r="C8" s="4">
        <v>23201</v>
      </c>
      <c r="D8" s="4">
        <v>236</v>
      </c>
      <c r="E8" s="4">
        <v>1017.2</v>
      </c>
      <c r="F8" s="4">
        <v>322167</v>
      </c>
      <c r="G8" s="4">
        <v>539</v>
      </c>
      <c r="H8" s="4">
        <v>167.3</v>
      </c>
      <c r="I8" s="4">
        <v>22789</v>
      </c>
      <c r="J8" s="4">
        <v>84</v>
      </c>
      <c r="K8" s="8">
        <v>368.6</v>
      </c>
      <c r="L8" s="12">
        <f t="shared" si="1"/>
        <v>368157</v>
      </c>
    </row>
    <row r="9" spans="1:13" s="1" customFormat="1" ht="17.149999999999999" customHeight="1" x14ac:dyDescent="0.35">
      <c r="A9" s="3" t="s">
        <v>81</v>
      </c>
      <c r="B9" s="3">
        <f t="shared" si="0"/>
        <v>6.9602992028626076</v>
      </c>
      <c r="C9" s="4">
        <v>17903</v>
      </c>
      <c r="D9" s="4">
        <v>258</v>
      </c>
      <c r="E9" s="4">
        <v>1441.1</v>
      </c>
      <c r="F9" s="4">
        <v>298002</v>
      </c>
      <c r="G9" s="4">
        <v>617</v>
      </c>
      <c r="H9" s="4">
        <v>207</v>
      </c>
      <c r="I9" s="4">
        <v>17261</v>
      </c>
      <c r="J9" s="4">
        <v>84</v>
      </c>
      <c r="K9" s="8">
        <v>486.6</v>
      </c>
      <c r="L9" s="12">
        <f t="shared" si="1"/>
        <v>333166</v>
      </c>
    </row>
    <row r="10" spans="1:13" s="1" customFormat="1" ht="17.149999999999999" customHeight="1" x14ac:dyDescent="0.35">
      <c r="A10" s="3" t="s">
        <v>20</v>
      </c>
      <c r="B10" s="3">
        <f t="shared" si="0"/>
        <v>4.3022662039232706</v>
      </c>
      <c r="C10" s="4">
        <v>14521</v>
      </c>
      <c r="D10" s="4">
        <v>92</v>
      </c>
      <c r="E10" s="4">
        <v>633.6</v>
      </c>
      <c r="F10" s="4">
        <v>251930</v>
      </c>
      <c r="G10" s="4">
        <v>371</v>
      </c>
      <c r="H10" s="4">
        <v>147.30000000000001</v>
      </c>
      <c r="I10" s="4">
        <v>46482</v>
      </c>
      <c r="J10" s="4">
        <v>160</v>
      </c>
      <c r="K10" s="8">
        <v>344.2</v>
      </c>
      <c r="L10" s="12">
        <f t="shared" si="1"/>
        <v>312933</v>
      </c>
    </row>
    <row r="11" spans="1:13" s="1" customFormat="1" ht="17.149999999999999" customHeight="1" x14ac:dyDescent="0.35">
      <c r="A11" s="3" t="s">
        <v>79</v>
      </c>
      <c r="B11" s="3">
        <f t="shared" si="0"/>
        <v>9.401119461652149</v>
      </c>
      <c r="C11" s="4">
        <v>6490</v>
      </c>
      <c r="D11" s="4">
        <v>75</v>
      </c>
      <c r="E11" s="4">
        <v>1155.5999999999999</v>
      </c>
      <c r="F11" s="4">
        <v>279034</v>
      </c>
      <c r="G11" s="4">
        <v>343</v>
      </c>
      <c r="H11" s="4">
        <v>122.9</v>
      </c>
      <c r="I11" s="4">
        <v>2447</v>
      </c>
      <c r="J11" s="4">
        <v>4</v>
      </c>
      <c r="K11" s="8">
        <v>163.5</v>
      </c>
      <c r="L11" s="12">
        <f t="shared" si="1"/>
        <v>287971</v>
      </c>
    </row>
    <row r="12" spans="1:13" s="1" customFormat="1" ht="17.149999999999999" customHeight="1" x14ac:dyDescent="0.35">
      <c r="A12" s="3" t="s">
        <v>53</v>
      </c>
      <c r="B12" s="3">
        <f t="shared" si="0"/>
        <v>5.8046363017050311</v>
      </c>
      <c r="C12" s="4">
        <v>16034</v>
      </c>
      <c r="D12" s="4">
        <v>234</v>
      </c>
      <c r="E12" s="4">
        <v>1459.4</v>
      </c>
      <c r="F12" s="4">
        <v>201655</v>
      </c>
      <c r="G12" s="4">
        <v>507</v>
      </c>
      <c r="H12" s="4">
        <v>251.4</v>
      </c>
      <c r="I12" s="4">
        <v>47873</v>
      </c>
      <c r="J12" s="4">
        <v>248</v>
      </c>
      <c r="K12" s="8">
        <v>518</v>
      </c>
      <c r="L12" s="11">
        <f t="shared" si="1"/>
        <v>265562</v>
      </c>
    </row>
    <row r="13" spans="1:13" s="1" customFormat="1" ht="17.149999999999999" customHeight="1" x14ac:dyDescent="0.35">
      <c r="A13" s="3" t="s">
        <v>54</v>
      </c>
      <c r="B13" s="3">
        <f t="shared" si="0"/>
        <v>9.0231013459105025</v>
      </c>
      <c r="C13" s="4">
        <v>8693</v>
      </c>
      <c r="D13" s="4">
        <v>138</v>
      </c>
      <c r="E13" s="4">
        <v>1587.5</v>
      </c>
      <c r="F13" s="4">
        <v>227356</v>
      </c>
      <c r="G13" s="4">
        <v>400</v>
      </c>
      <c r="H13" s="4">
        <v>175.9</v>
      </c>
      <c r="I13" s="4">
        <v>17109</v>
      </c>
      <c r="J13" s="4">
        <v>92</v>
      </c>
      <c r="K13" s="8">
        <v>537.70000000000005</v>
      </c>
      <c r="L13" s="11">
        <f t="shared" si="1"/>
        <v>253158</v>
      </c>
    </row>
    <row r="14" spans="1:13" s="1" customFormat="1" ht="17.149999999999999" customHeight="1" x14ac:dyDescent="0.35">
      <c r="A14" s="3" t="s">
        <v>62</v>
      </c>
      <c r="B14" s="3">
        <f t="shared" si="0"/>
        <v>5.2027303863941281</v>
      </c>
      <c r="C14" s="4">
        <v>10644</v>
      </c>
      <c r="D14" s="4">
        <v>120</v>
      </c>
      <c r="E14" s="4">
        <v>1127.4000000000001</v>
      </c>
      <c r="F14" s="4">
        <v>194284</v>
      </c>
      <c r="G14" s="4">
        <v>421</v>
      </c>
      <c r="H14" s="4">
        <v>216.7</v>
      </c>
      <c r="I14" s="4">
        <v>23118</v>
      </c>
      <c r="J14" s="4">
        <v>141</v>
      </c>
      <c r="K14" s="8">
        <v>609.9</v>
      </c>
      <c r="L14" s="11">
        <f t="shared" si="1"/>
        <v>228046</v>
      </c>
    </row>
    <row r="15" spans="1:13" s="1" customFormat="1" ht="17.149999999999999" customHeight="1" x14ac:dyDescent="0.35">
      <c r="A15" s="3" t="s">
        <v>39</v>
      </c>
      <c r="B15" s="3">
        <f t="shared" si="0"/>
        <v>1.847329240695331</v>
      </c>
      <c r="C15" s="4">
        <v>13955</v>
      </c>
      <c r="D15" s="4">
        <v>36</v>
      </c>
      <c r="E15" s="4">
        <v>258</v>
      </c>
      <c r="F15" s="4">
        <v>192630</v>
      </c>
      <c r="G15" s="4">
        <v>269</v>
      </c>
      <c r="H15" s="4">
        <v>139.6</v>
      </c>
      <c r="I15" s="4">
        <v>6197</v>
      </c>
      <c r="J15" s="4">
        <v>15</v>
      </c>
      <c r="K15" s="8">
        <v>242.1</v>
      </c>
      <c r="L15" s="11">
        <f t="shared" si="1"/>
        <v>212782</v>
      </c>
    </row>
    <row r="16" spans="1:13" s="1" customFormat="1" ht="17.149999999999999" customHeight="1" x14ac:dyDescent="0.35">
      <c r="A16" s="3" t="s">
        <v>36</v>
      </c>
      <c r="B16" s="3">
        <f t="shared" si="0"/>
        <v>3.8830437064466281</v>
      </c>
      <c r="C16" s="4">
        <v>34297</v>
      </c>
      <c r="D16" s="4">
        <v>322</v>
      </c>
      <c r="E16" s="4">
        <v>938.9</v>
      </c>
      <c r="F16" s="4">
        <v>152202</v>
      </c>
      <c r="G16" s="4">
        <v>368</v>
      </c>
      <c r="H16" s="4">
        <v>241.8</v>
      </c>
      <c r="I16" s="4">
        <v>13280</v>
      </c>
      <c r="J16" s="4">
        <v>59</v>
      </c>
      <c r="K16" s="8">
        <v>444.3</v>
      </c>
      <c r="L16" s="11">
        <f t="shared" si="1"/>
        <v>199779</v>
      </c>
    </row>
    <row r="17" spans="1:12" s="1" customFormat="1" ht="17.149999999999999" customHeight="1" x14ac:dyDescent="0.35">
      <c r="A17" s="3" t="s">
        <v>35</v>
      </c>
      <c r="B17" s="3">
        <f t="shared" si="0"/>
        <v>8.2006578947368407</v>
      </c>
      <c r="C17" s="4">
        <v>6384</v>
      </c>
      <c r="D17" s="4">
        <v>112</v>
      </c>
      <c r="E17" s="4">
        <v>1754.4</v>
      </c>
      <c r="F17" s="4">
        <v>172017</v>
      </c>
      <c r="G17" s="4">
        <v>368</v>
      </c>
      <c r="H17" s="4">
        <v>213.9</v>
      </c>
      <c r="I17" s="4">
        <v>5167</v>
      </c>
      <c r="J17" s="4">
        <v>20</v>
      </c>
      <c r="K17" s="8">
        <v>387.1</v>
      </c>
      <c r="L17" s="11">
        <f t="shared" si="1"/>
        <v>183568</v>
      </c>
    </row>
    <row r="18" spans="1:12" s="1" customFormat="1" ht="17.149999999999999" customHeight="1" x14ac:dyDescent="0.35">
      <c r="A18" s="3" t="s">
        <v>49</v>
      </c>
      <c r="B18" s="3">
        <f t="shared" si="0"/>
        <v>8.793765589661918</v>
      </c>
      <c r="C18" s="4">
        <v>4167</v>
      </c>
      <c r="D18" s="4">
        <v>47</v>
      </c>
      <c r="E18" s="4">
        <v>1127.9000000000001</v>
      </c>
      <c r="F18" s="4">
        <v>154371</v>
      </c>
      <c r="G18" s="4">
        <v>198</v>
      </c>
      <c r="H18" s="4">
        <v>128.30000000000001</v>
      </c>
      <c r="I18" s="4">
        <v>7513</v>
      </c>
      <c r="J18" s="4">
        <v>31</v>
      </c>
      <c r="K18" s="8">
        <v>412.6</v>
      </c>
      <c r="L18" s="11">
        <f t="shared" si="1"/>
        <v>166051</v>
      </c>
    </row>
    <row r="19" spans="1:12" s="1" customFormat="1" ht="17.149999999999999" customHeight="1" x14ac:dyDescent="0.35">
      <c r="A19" s="3" t="s">
        <v>77</v>
      </c>
      <c r="B19" s="3">
        <f t="shared" si="0"/>
        <v>7.802086437602008</v>
      </c>
      <c r="C19" s="4">
        <v>4733</v>
      </c>
      <c r="D19" s="4">
        <v>54</v>
      </c>
      <c r="E19" s="4">
        <v>1140.9000000000001</v>
      </c>
      <c r="F19" s="4">
        <v>156599</v>
      </c>
      <c r="G19" s="4">
        <v>229</v>
      </c>
      <c r="H19" s="4">
        <v>146.19999999999999</v>
      </c>
      <c r="I19" s="4">
        <v>1965</v>
      </c>
      <c r="J19" s="4">
        <v>8</v>
      </c>
      <c r="K19" s="8">
        <v>407.1</v>
      </c>
      <c r="L19" s="11">
        <f t="shared" si="1"/>
        <v>163297</v>
      </c>
    </row>
    <row r="20" spans="1:12" s="1" customFormat="1" ht="17.149999999999999" customHeight="1" x14ac:dyDescent="0.35">
      <c r="A20" s="3" t="s">
        <v>24</v>
      </c>
      <c r="B20" s="3">
        <f t="shared" si="0"/>
        <v>8.5170539767950224</v>
      </c>
      <c r="C20" s="4">
        <v>1565</v>
      </c>
      <c r="D20" s="4">
        <v>9</v>
      </c>
      <c r="E20" s="4">
        <v>575.1</v>
      </c>
      <c r="F20" s="4">
        <v>140697</v>
      </c>
      <c r="G20" s="4">
        <v>95</v>
      </c>
      <c r="H20" s="4">
        <v>67.5</v>
      </c>
      <c r="I20" s="4">
        <v>1549</v>
      </c>
      <c r="J20" s="4">
        <v>1</v>
      </c>
      <c r="K20" s="8">
        <v>64.599999999999994</v>
      </c>
      <c r="L20" s="11">
        <f t="shared" si="1"/>
        <v>143811</v>
      </c>
    </row>
    <row r="21" spans="1:12" s="1" customFormat="1" ht="17.149999999999999" customHeight="1" x14ac:dyDescent="0.35">
      <c r="A21" s="3" t="s">
        <v>18</v>
      </c>
      <c r="B21" s="3">
        <f t="shared" si="0"/>
        <v>7.9966144038977038</v>
      </c>
      <c r="C21" s="4">
        <v>7757</v>
      </c>
      <c r="D21" s="4">
        <v>72</v>
      </c>
      <c r="E21" s="4">
        <v>928.2</v>
      </c>
      <c r="F21" s="4">
        <v>124921</v>
      </c>
      <c r="G21" s="4">
        <v>145</v>
      </c>
      <c r="H21" s="4">
        <v>116.1</v>
      </c>
      <c r="I21" s="4">
        <v>1483</v>
      </c>
      <c r="J21" s="4">
        <v>3</v>
      </c>
      <c r="K21" s="8">
        <v>202.3</v>
      </c>
      <c r="L21" s="11">
        <f t="shared" si="1"/>
        <v>134161</v>
      </c>
    </row>
    <row r="22" spans="1:12" s="1" customFormat="1" ht="17.149999999999999" customHeight="1" x14ac:dyDescent="0.35">
      <c r="A22" s="3" t="s">
        <v>59</v>
      </c>
      <c r="B22" s="3">
        <f t="shared" si="0"/>
        <v>3.0011507114339211</v>
      </c>
      <c r="C22" s="4">
        <v>16936</v>
      </c>
      <c r="D22" s="4">
        <v>163</v>
      </c>
      <c r="E22" s="4">
        <v>962.4</v>
      </c>
      <c r="F22" s="4">
        <v>94483</v>
      </c>
      <c r="G22" s="4">
        <v>303</v>
      </c>
      <c r="H22" s="4">
        <v>320.7</v>
      </c>
      <c r="I22" s="4">
        <v>16068</v>
      </c>
      <c r="J22" s="4">
        <v>69</v>
      </c>
      <c r="K22" s="8">
        <v>429.4</v>
      </c>
      <c r="L22" s="11">
        <f t="shared" si="1"/>
        <v>127487</v>
      </c>
    </row>
    <row r="23" spans="1:12" s="1" customFormat="1" ht="17.149999999999999" customHeight="1" x14ac:dyDescent="0.35">
      <c r="A23" s="3" t="s">
        <v>28</v>
      </c>
      <c r="B23" s="3">
        <f t="shared" si="0"/>
        <v>4.2884524687385186</v>
      </c>
      <c r="C23" s="4">
        <v>5522</v>
      </c>
      <c r="D23" s="4">
        <v>57</v>
      </c>
      <c r="E23" s="4">
        <v>1032.2</v>
      </c>
      <c r="F23" s="4">
        <v>115496</v>
      </c>
      <c r="G23" s="4">
        <v>278</v>
      </c>
      <c r="H23" s="4">
        <v>240.7</v>
      </c>
      <c r="I23" s="4">
        <v>3704</v>
      </c>
      <c r="J23" s="4">
        <v>17</v>
      </c>
      <c r="K23" s="8">
        <v>459</v>
      </c>
      <c r="L23" s="11">
        <f t="shared" si="1"/>
        <v>124722</v>
      </c>
    </row>
    <row r="24" spans="1:12" s="1" customFormat="1" ht="17.149999999999999" customHeight="1" x14ac:dyDescent="0.35">
      <c r="A24" s="3" t="s">
        <v>68</v>
      </c>
      <c r="B24" s="3">
        <f t="shared" si="0"/>
        <v>3.615499008592201</v>
      </c>
      <c r="C24" s="4">
        <v>3560</v>
      </c>
      <c r="D24" s="4">
        <v>12</v>
      </c>
      <c r="E24" s="4">
        <v>337.1</v>
      </c>
      <c r="F24" s="4">
        <v>109405</v>
      </c>
      <c r="G24" s="4">
        <v>102</v>
      </c>
      <c r="H24" s="4">
        <v>93.2</v>
      </c>
      <c r="I24" s="4">
        <v>3208</v>
      </c>
      <c r="J24" s="4">
        <v>12</v>
      </c>
      <c r="K24" s="8">
        <v>374.1</v>
      </c>
      <c r="L24" s="11">
        <f t="shared" si="1"/>
        <v>116173</v>
      </c>
    </row>
    <row r="25" spans="1:12" s="1" customFormat="1" ht="17.149999999999999" customHeight="1" x14ac:dyDescent="0.35">
      <c r="A25" s="3" t="s">
        <v>42</v>
      </c>
      <c r="B25" s="3">
        <f t="shared" si="0"/>
        <v>3.614323542921992</v>
      </c>
      <c r="C25" s="4">
        <v>3732</v>
      </c>
      <c r="D25" s="4">
        <v>15</v>
      </c>
      <c r="E25" s="4">
        <v>401.9</v>
      </c>
      <c r="F25" s="4">
        <v>107010</v>
      </c>
      <c r="G25" s="4">
        <v>119</v>
      </c>
      <c r="H25" s="4">
        <v>111.2</v>
      </c>
      <c r="I25" s="4">
        <v>4288</v>
      </c>
      <c r="J25" s="4">
        <v>6</v>
      </c>
      <c r="K25" s="8">
        <v>139.9</v>
      </c>
      <c r="L25" s="11">
        <f t="shared" si="1"/>
        <v>115030</v>
      </c>
    </row>
    <row r="26" spans="1:12" s="1" customFormat="1" ht="17.149999999999999" customHeight="1" x14ac:dyDescent="0.35">
      <c r="A26" s="3" t="s">
        <v>25</v>
      </c>
      <c r="B26" s="3">
        <f t="shared" si="0"/>
        <v>3.7749189751116008</v>
      </c>
      <c r="C26" s="4">
        <v>3634</v>
      </c>
      <c r="D26" s="4">
        <v>7</v>
      </c>
      <c r="E26" s="4">
        <v>192.6</v>
      </c>
      <c r="F26" s="4">
        <v>105825</v>
      </c>
      <c r="G26" s="4">
        <v>54</v>
      </c>
      <c r="H26" s="4">
        <v>51</v>
      </c>
      <c r="I26" s="4">
        <v>1482</v>
      </c>
      <c r="J26" s="4">
        <v>0</v>
      </c>
      <c r="K26" s="8">
        <v>0</v>
      </c>
      <c r="L26" s="11">
        <f t="shared" si="1"/>
        <v>110941</v>
      </c>
    </row>
    <row r="27" spans="1:12" s="1" customFormat="1" ht="17.149999999999999" customHeight="1" x14ac:dyDescent="0.35">
      <c r="A27" s="3" t="s">
        <v>40</v>
      </c>
      <c r="B27" s="3">
        <f t="shared" si="0"/>
        <v>5.6683314612564111</v>
      </c>
      <c r="C27" s="4">
        <v>4519</v>
      </c>
      <c r="D27" s="4">
        <v>40</v>
      </c>
      <c r="E27" s="4">
        <v>885.2</v>
      </c>
      <c r="F27" s="4">
        <v>101180</v>
      </c>
      <c r="G27" s="4">
        <v>158</v>
      </c>
      <c r="H27" s="4">
        <v>156.19999999999999</v>
      </c>
      <c r="I27" s="4">
        <v>887</v>
      </c>
      <c r="J27" s="4">
        <v>1</v>
      </c>
      <c r="K27" s="8">
        <v>112.7</v>
      </c>
      <c r="L27" s="11">
        <f t="shared" si="1"/>
        <v>106586</v>
      </c>
    </row>
    <row r="28" spans="1:12" s="1" customFormat="1" ht="17.149999999999999" customHeight="1" x14ac:dyDescent="0.35">
      <c r="A28" s="3" t="s">
        <v>52</v>
      </c>
      <c r="B28" s="3">
        <f t="shared" si="0"/>
        <v>8.3361032606403178</v>
      </c>
      <c r="C28" s="4">
        <v>1963</v>
      </c>
      <c r="D28" s="4">
        <v>28</v>
      </c>
      <c r="E28" s="4">
        <v>1426.4</v>
      </c>
      <c r="F28" s="4">
        <v>91754</v>
      </c>
      <c r="G28" s="4">
        <v>157</v>
      </c>
      <c r="H28" s="4">
        <v>171.1</v>
      </c>
      <c r="I28" s="4">
        <v>9089</v>
      </c>
      <c r="J28" s="4">
        <v>52</v>
      </c>
      <c r="K28" s="8">
        <v>572.1</v>
      </c>
      <c r="L28" s="11">
        <f t="shared" si="1"/>
        <v>102806</v>
      </c>
    </row>
    <row r="29" spans="1:12" s="1" customFormat="1" ht="17.149999999999999" customHeight="1" x14ac:dyDescent="0.35">
      <c r="A29" s="3" t="s">
        <v>21</v>
      </c>
      <c r="B29" s="3">
        <f t="shared" si="0"/>
        <v>7.4523864779144438</v>
      </c>
      <c r="C29" s="4">
        <v>1581</v>
      </c>
      <c r="D29" s="4">
        <v>17</v>
      </c>
      <c r="E29" s="4">
        <v>1075.3</v>
      </c>
      <c r="F29" s="4">
        <v>96337</v>
      </c>
      <c r="G29" s="4">
        <v>139</v>
      </c>
      <c r="H29" s="4">
        <v>144.30000000000001</v>
      </c>
      <c r="I29" s="4">
        <v>909</v>
      </c>
      <c r="J29" s="4">
        <v>4</v>
      </c>
      <c r="K29" s="8">
        <v>440</v>
      </c>
      <c r="L29" s="11">
        <f t="shared" si="1"/>
        <v>98827</v>
      </c>
    </row>
    <row r="30" spans="1:12" s="1" customFormat="1" ht="17.149999999999999" customHeight="1" x14ac:dyDescent="0.35">
      <c r="A30" s="3" t="s">
        <v>55</v>
      </c>
      <c r="B30" s="3">
        <f t="shared" si="0"/>
        <v>11.439013280072883</v>
      </c>
      <c r="C30" s="4">
        <v>3780</v>
      </c>
      <c r="D30" s="4">
        <v>76</v>
      </c>
      <c r="E30" s="4">
        <v>2010.6</v>
      </c>
      <c r="F30" s="4">
        <v>85910</v>
      </c>
      <c r="G30" s="4">
        <v>151</v>
      </c>
      <c r="H30" s="4">
        <v>175.8</v>
      </c>
      <c r="I30" s="4">
        <v>1202</v>
      </c>
      <c r="J30" s="4">
        <v>3</v>
      </c>
      <c r="K30" s="8">
        <v>249.6</v>
      </c>
      <c r="L30" s="11">
        <f t="shared" si="1"/>
        <v>90892</v>
      </c>
    </row>
    <row r="31" spans="1:12" s="1" customFormat="1" ht="17.149999999999999" customHeight="1" x14ac:dyDescent="0.35">
      <c r="A31" s="3" t="s">
        <v>57</v>
      </c>
      <c r="B31" s="3">
        <f t="shared" si="0"/>
        <v>8.416377905948659</v>
      </c>
      <c r="C31" s="4">
        <v>4663</v>
      </c>
      <c r="D31" s="4">
        <v>53</v>
      </c>
      <c r="E31" s="4">
        <v>1136.5999999999999</v>
      </c>
      <c r="F31" s="4">
        <v>84415</v>
      </c>
      <c r="G31" s="4">
        <v>114</v>
      </c>
      <c r="H31" s="4">
        <v>135</v>
      </c>
      <c r="I31" s="4">
        <v>947</v>
      </c>
      <c r="J31" s="4">
        <v>5</v>
      </c>
      <c r="K31" s="8">
        <v>528</v>
      </c>
      <c r="L31" s="11">
        <f t="shared" si="1"/>
        <v>90025</v>
      </c>
    </row>
    <row r="32" spans="1:12" s="1" customFormat="1" ht="17.149999999999999" customHeight="1" x14ac:dyDescent="0.35">
      <c r="A32" s="3" t="s">
        <v>15</v>
      </c>
      <c r="B32" s="3">
        <f t="shared" si="0"/>
        <v>10.311349693251534</v>
      </c>
      <c r="C32" s="4">
        <v>1144</v>
      </c>
      <c r="D32" s="4">
        <v>26</v>
      </c>
      <c r="E32" s="4">
        <v>2272.6999999999998</v>
      </c>
      <c r="F32" s="4">
        <v>73953</v>
      </c>
      <c r="G32" s="4">
        <v>163</v>
      </c>
      <c r="H32" s="4">
        <v>220.4</v>
      </c>
      <c r="I32" s="4">
        <v>3924</v>
      </c>
      <c r="J32" s="4">
        <v>17</v>
      </c>
      <c r="K32" s="8">
        <v>433.2</v>
      </c>
      <c r="L32" s="11">
        <f t="shared" si="1"/>
        <v>79021</v>
      </c>
    </row>
    <row r="33" spans="1:12" s="1" customFormat="1" ht="17.149999999999999" customHeight="1" x14ac:dyDescent="0.35">
      <c r="A33" s="3" t="s">
        <v>63</v>
      </c>
      <c r="B33" s="3">
        <f t="shared" si="0"/>
        <v>5.1714771816596166</v>
      </c>
      <c r="C33" s="4">
        <v>2357</v>
      </c>
      <c r="D33" s="4">
        <v>17</v>
      </c>
      <c r="E33" s="4">
        <v>721.3</v>
      </c>
      <c r="F33" s="4">
        <v>70984</v>
      </c>
      <c r="G33" s="4">
        <v>99</v>
      </c>
      <c r="H33" s="4">
        <v>139.5</v>
      </c>
      <c r="I33" s="4">
        <v>1675</v>
      </c>
      <c r="J33" s="4">
        <v>8</v>
      </c>
      <c r="K33" s="8">
        <v>477.6</v>
      </c>
      <c r="L33" s="11">
        <f t="shared" si="1"/>
        <v>75016</v>
      </c>
    </row>
    <row r="34" spans="1:12" s="1" customFormat="1" ht="17.149999999999999" customHeight="1" x14ac:dyDescent="0.35">
      <c r="A34" s="5" t="s">
        <v>46</v>
      </c>
      <c r="B34" s="5">
        <f t="shared" ref="B34:B65" si="2">(D34/C34)/(G34/F34)</f>
        <v>16.62395178197065</v>
      </c>
      <c r="C34" s="6">
        <v>2016</v>
      </c>
      <c r="D34" s="6">
        <v>79</v>
      </c>
      <c r="E34" s="6">
        <v>3918.7</v>
      </c>
      <c r="F34" s="6">
        <v>67452</v>
      </c>
      <c r="G34" s="6">
        <v>159</v>
      </c>
      <c r="H34" s="6">
        <v>235.7</v>
      </c>
      <c r="I34" s="6">
        <v>837</v>
      </c>
      <c r="J34" s="6">
        <v>3</v>
      </c>
      <c r="K34" s="9">
        <v>358.4</v>
      </c>
      <c r="L34" s="11">
        <f t="shared" ref="L34:L68" si="3">C34+F34+I34</f>
        <v>70305</v>
      </c>
    </row>
    <row r="35" spans="1:12" s="1" customFormat="1" ht="17.149999999999999" customHeight="1" x14ac:dyDescent="0.35">
      <c r="A35" s="5" t="s">
        <v>51</v>
      </c>
      <c r="B35" s="5">
        <f t="shared" si="2"/>
        <v>10.883249392857726</v>
      </c>
      <c r="C35" s="6">
        <v>2406</v>
      </c>
      <c r="D35" s="6">
        <v>20</v>
      </c>
      <c r="E35" s="6">
        <v>831.3</v>
      </c>
      <c r="F35" s="6">
        <v>66772</v>
      </c>
      <c r="G35" s="6">
        <v>51</v>
      </c>
      <c r="H35" s="6">
        <v>76.400000000000006</v>
      </c>
      <c r="I35" s="6">
        <v>639</v>
      </c>
      <c r="J35" s="6">
        <v>0</v>
      </c>
      <c r="K35" s="9">
        <v>0</v>
      </c>
      <c r="L35" s="11">
        <f t="shared" si="3"/>
        <v>69817</v>
      </c>
    </row>
    <row r="36" spans="1:12" s="1" customFormat="1" ht="17.149999999999999" customHeight="1" x14ac:dyDescent="0.35">
      <c r="A36" s="3" t="s">
        <v>34</v>
      </c>
      <c r="B36" s="3">
        <f t="shared" si="2"/>
        <v>11.621907267782522</v>
      </c>
      <c r="C36" s="4">
        <v>1274</v>
      </c>
      <c r="D36" s="4">
        <v>16</v>
      </c>
      <c r="E36" s="4">
        <v>1255.9000000000001</v>
      </c>
      <c r="F36" s="4">
        <v>65703</v>
      </c>
      <c r="G36" s="4">
        <v>71</v>
      </c>
      <c r="H36" s="4">
        <v>108.1</v>
      </c>
      <c r="I36" s="4">
        <v>612</v>
      </c>
      <c r="J36" s="4">
        <v>1</v>
      </c>
      <c r="K36" s="8">
        <v>163.4</v>
      </c>
      <c r="L36" s="11">
        <f t="shared" si="3"/>
        <v>67589</v>
      </c>
    </row>
    <row r="37" spans="1:12" s="1" customFormat="1" ht="17.149999999999999" customHeight="1" x14ac:dyDescent="0.35">
      <c r="A37" s="3" t="s">
        <v>31</v>
      </c>
      <c r="B37" s="3">
        <f t="shared" si="2"/>
        <v>2.8249619482496193</v>
      </c>
      <c r="C37" s="4">
        <v>1971</v>
      </c>
      <c r="D37" s="4">
        <v>5</v>
      </c>
      <c r="E37" s="4">
        <v>253.7</v>
      </c>
      <c r="F37" s="4">
        <v>61248</v>
      </c>
      <c r="G37" s="4">
        <v>55</v>
      </c>
      <c r="H37" s="4">
        <v>89.8</v>
      </c>
      <c r="I37" s="4">
        <v>1992</v>
      </c>
      <c r="J37" s="4">
        <v>2</v>
      </c>
      <c r="K37" s="8">
        <v>100.4</v>
      </c>
      <c r="L37" s="11">
        <f t="shared" si="3"/>
        <v>65211</v>
      </c>
    </row>
    <row r="38" spans="1:12" s="1" customFormat="1" ht="17.149999999999999" customHeight="1" x14ac:dyDescent="0.35">
      <c r="A38" s="3" t="s">
        <v>70</v>
      </c>
      <c r="B38" s="3">
        <f t="shared" si="2"/>
        <v>1.9943628691983124</v>
      </c>
      <c r="C38" s="4">
        <v>1975</v>
      </c>
      <c r="D38" s="4">
        <v>4</v>
      </c>
      <c r="E38" s="4">
        <v>202.5</v>
      </c>
      <c r="F38" s="4">
        <v>59083</v>
      </c>
      <c r="G38" s="4">
        <v>60</v>
      </c>
      <c r="H38" s="4">
        <v>101.6</v>
      </c>
      <c r="I38" s="4">
        <v>773</v>
      </c>
      <c r="J38" s="4">
        <v>0</v>
      </c>
      <c r="K38" s="8">
        <v>0</v>
      </c>
      <c r="L38" s="11">
        <f t="shared" si="3"/>
        <v>61831</v>
      </c>
    </row>
    <row r="39" spans="1:12" s="1" customFormat="1" ht="17.149999999999999" customHeight="1" x14ac:dyDescent="0.35">
      <c r="A39" s="3" t="s">
        <v>17</v>
      </c>
      <c r="B39" s="3">
        <f t="shared" si="2"/>
        <v>16.591841810720059</v>
      </c>
      <c r="C39" s="4">
        <v>473</v>
      </c>
      <c r="D39" s="4">
        <v>10</v>
      </c>
      <c r="E39" s="4">
        <v>2114.1999999999998</v>
      </c>
      <c r="F39" s="4">
        <v>53366</v>
      </c>
      <c r="G39" s="4">
        <v>68</v>
      </c>
      <c r="H39" s="4">
        <v>127.4</v>
      </c>
      <c r="I39" s="4">
        <v>292</v>
      </c>
      <c r="J39" s="4">
        <v>0</v>
      </c>
      <c r="K39" s="8">
        <v>0</v>
      </c>
      <c r="L39" s="11">
        <f t="shared" si="3"/>
        <v>54131</v>
      </c>
    </row>
    <row r="40" spans="1:12" s="1" customFormat="1" ht="17.149999999999999" customHeight="1" x14ac:dyDescent="0.35">
      <c r="A40" s="3" t="s">
        <v>33</v>
      </c>
      <c r="B40" s="3">
        <f t="shared" si="2"/>
        <v>12.04246690285288</v>
      </c>
      <c r="C40" s="4">
        <v>1038</v>
      </c>
      <c r="D40" s="4">
        <v>15</v>
      </c>
      <c r="E40" s="4">
        <v>1445.1</v>
      </c>
      <c r="F40" s="4">
        <v>51667</v>
      </c>
      <c r="G40" s="4">
        <v>62</v>
      </c>
      <c r="H40" s="4">
        <v>120</v>
      </c>
      <c r="I40" s="4">
        <v>1163</v>
      </c>
      <c r="J40" s="4">
        <v>3</v>
      </c>
      <c r="K40" s="8">
        <v>258</v>
      </c>
      <c r="L40" s="11">
        <f t="shared" si="3"/>
        <v>53868</v>
      </c>
    </row>
    <row r="41" spans="1:12" s="1" customFormat="1" ht="17.149999999999999" customHeight="1" x14ac:dyDescent="0.35">
      <c r="A41" s="3" t="s">
        <v>27</v>
      </c>
      <c r="B41" s="3">
        <f t="shared" si="2"/>
        <v>15.272915490306795</v>
      </c>
      <c r="C41" s="4">
        <v>693</v>
      </c>
      <c r="D41" s="4">
        <v>25</v>
      </c>
      <c r="E41" s="4">
        <v>3607.5</v>
      </c>
      <c r="F41" s="4">
        <v>48687</v>
      </c>
      <c r="G41" s="4">
        <v>115</v>
      </c>
      <c r="H41" s="4">
        <v>236.2</v>
      </c>
      <c r="I41" s="4">
        <v>1548</v>
      </c>
      <c r="J41" s="4">
        <v>25</v>
      </c>
      <c r="K41" s="8">
        <v>1615</v>
      </c>
      <c r="L41" s="11">
        <f t="shared" si="3"/>
        <v>50928</v>
      </c>
    </row>
    <row r="42" spans="1:12" s="1" customFormat="1" ht="17.149999999999999" customHeight="1" x14ac:dyDescent="0.35">
      <c r="A42" s="3" t="s">
        <v>22</v>
      </c>
      <c r="B42" s="3">
        <f t="shared" si="2"/>
        <v>3.4556439728853525</v>
      </c>
      <c r="C42" s="4">
        <v>234</v>
      </c>
      <c r="D42" s="4">
        <v>1</v>
      </c>
      <c r="E42" s="4">
        <v>427.4</v>
      </c>
      <c r="F42" s="4">
        <v>46900</v>
      </c>
      <c r="G42" s="4">
        <v>58</v>
      </c>
      <c r="H42" s="4">
        <v>123.7</v>
      </c>
      <c r="I42" s="4">
        <v>556</v>
      </c>
      <c r="J42" s="4">
        <v>0</v>
      </c>
      <c r="K42" s="8">
        <v>0</v>
      </c>
      <c r="L42" s="11">
        <f t="shared" si="3"/>
        <v>47690</v>
      </c>
    </row>
    <row r="43" spans="1:12" s="1" customFormat="1" ht="17.149999999999999" customHeight="1" x14ac:dyDescent="0.35">
      <c r="A43" s="3" t="s">
        <v>66</v>
      </c>
      <c r="B43" s="3">
        <f t="shared" si="2"/>
        <v>5.2297971097712699</v>
      </c>
      <c r="C43" s="4">
        <v>2430</v>
      </c>
      <c r="D43" s="4">
        <v>29</v>
      </c>
      <c r="E43" s="4">
        <v>1193.4000000000001</v>
      </c>
      <c r="F43" s="4">
        <v>37687</v>
      </c>
      <c r="G43" s="4">
        <v>86</v>
      </c>
      <c r="H43" s="4">
        <v>228.2</v>
      </c>
      <c r="I43" s="4">
        <v>3895</v>
      </c>
      <c r="J43" s="4">
        <v>13</v>
      </c>
      <c r="K43" s="8">
        <v>333.8</v>
      </c>
      <c r="L43" s="11">
        <f t="shared" si="3"/>
        <v>44012</v>
      </c>
    </row>
    <row r="44" spans="1:12" s="1" customFormat="1" ht="17.149999999999999" customHeight="1" x14ac:dyDescent="0.35">
      <c r="A44" s="3" t="s">
        <v>75</v>
      </c>
      <c r="B44" s="3">
        <f t="shared" si="2"/>
        <v>21.507763975155278</v>
      </c>
      <c r="C44" s="4">
        <v>322</v>
      </c>
      <c r="D44" s="4">
        <v>10</v>
      </c>
      <c r="E44" s="4">
        <v>3105.6</v>
      </c>
      <c r="F44" s="4">
        <v>41553</v>
      </c>
      <c r="G44" s="4">
        <v>60</v>
      </c>
      <c r="H44" s="4">
        <v>144.4</v>
      </c>
      <c r="I44" s="4">
        <v>325</v>
      </c>
      <c r="J44" s="4">
        <v>1</v>
      </c>
      <c r="K44" s="8">
        <v>307.7</v>
      </c>
      <c r="L44" s="11">
        <f t="shared" si="3"/>
        <v>42200</v>
      </c>
    </row>
    <row r="45" spans="1:12" s="1" customFormat="1" ht="17.149999999999999" customHeight="1" x14ac:dyDescent="0.35">
      <c r="A45" s="3" t="s">
        <v>78</v>
      </c>
      <c r="B45" s="3">
        <f t="shared" si="2"/>
        <v>0.78347526358475261</v>
      </c>
      <c r="C45" s="4">
        <v>1644</v>
      </c>
      <c r="D45" s="4">
        <v>1</v>
      </c>
      <c r="E45" s="4">
        <v>60.8</v>
      </c>
      <c r="F45" s="4">
        <v>38641</v>
      </c>
      <c r="G45" s="4">
        <v>30</v>
      </c>
      <c r="H45" s="4">
        <v>77.599999999999994</v>
      </c>
      <c r="I45" s="4">
        <v>1565</v>
      </c>
      <c r="J45" s="4">
        <v>0</v>
      </c>
      <c r="K45" s="8">
        <v>0</v>
      </c>
      <c r="L45" s="11">
        <f t="shared" si="3"/>
        <v>41850</v>
      </c>
    </row>
    <row r="46" spans="1:12" s="1" customFormat="1" ht="17.149999999999999" customHeight="1" x14ac:dyDescent="0.35">
      <c r="A46" s="3" t="s">
        <v>19</v>
      </c>
      <c r="B46" s="3">
        <f t="shared" si="2"/>
        <v>14.60593220338983</v>
      </c>
      <c r="C46" s="4">
        <v>236</v>
      </c>
      <c r="D46" s="4">
        <v>2</v>
      </c>
      <c r="E46" s="4">
        <v>847.5</v>
      </c>
      <c r="F46" s="4">
        <v>37917</v>
      </c>
      <c r="G46" s="4">
        <v>22</v>
      </c>
      <c r="H46" s="4">
        <v>58</v>
      </c>
      <c r="I46" s="4">
        <v>337</v>
      </c>
      <c r="J46" s="4">
        <v>0</v>
      </c>
      <c r="K46" s="8">
        <v>0</v>
      </c>
      <c r="L46" s="11">
        <f t="shared" si="3"/>
        <v>38490</v>
      </c>
    </row>
    <row r="47" spans="1:12" s="1" customFormat="1" ht="17.149999999999999" customHeight="1" x14ac:dyDescent="0.35">
      <c r="A47" s="3" t="s">
        <v>45</v>
      </c>
      <c r="B47" s="3">
        <f t="shared" si="2"/>
        <v>2.0225867930359533</v>
      </c>
      <c r="C47" s="4">
        <v>2284</v>
      </c>
      <c r="D47" s="4">
        <v>7</v>
      </c>
      <c r="E47" s="4">
        <v>306.5</v>
      </c>
      <c r="F47" s="4">
        <v>33657</v>
      </c>
      <c r="G47" s="4">
        <v>51</v>
      </c>
      <c r="H47" s="4">
        <v>151.5</v>
      </c>
      <c r="I47" s="4">
        <v>659</v>
      </c>
      <c r="J47" s="4">
        <v>1</v>
      </c>
      <c r="K47" s="8">
        <v>151.69999999999999</v>
      </c>
      <c r="L47" s="11">
        <f t="shared" si="3"/>
        <v>36600</v>
      </c>
    </row>
    <row r="48" spans="1:12" s="1" customFormat="1" ht="17.149999999999999" customHeight="1" x14ac:dyDescent="0.35">
      <c r="A48" s="3" t="s">
        <v>74</v>
      </c>
      <c r="B48" s="3">
        <f t="shared" si="2"/>
        <v>0.77718134400162042</v>
      </c>
      <c r="C48" s="4">
        <v>3038</v>
      </c>
      <c r="D48" s="4">
        <v>1</v>
      </c>
      <c r="E48" s="4">
        <v>32.9</v>
      </c>
      <c r="F48" s="4">
        <v>30694</v>
      </c>
      <c r="G48" s="4">
        <v>13</v>
      </c>
      <c r="H48" s="4">
        <v>42.4</v>
      </c>
      <c r="I48" s="4">
        <v>2018</v>
      </c>
      <c r="J48" s="4">
        <v>0</v>
      </c>
      <c r="K48" s="8">
        <v>0</v>
      </c>
      <c r="L48" s="11">
        <f t="shared" si="3"/>
        <v>35750</v>
      </c>
    </row>
    <row r="49" spans="1:12" s="1" customFormat="1" ht="34" customHeight="1" x14ac:dyDescent="0.35">
      <c r="A49" s="3" t="s">
        <v>58</v>
      </c>
      <c r="B49" s="3">
        <f t="shared" si="2"/>
        <v>15.66086568496207</v>
      </c>
      <c r="C49" s="4">
        <v>249</v>
      </c>
      <c r="D49" s="4">
        <v>5</v>
      </c>
      <c r="E49" s="4">
        <v>2008</v>
      </c>
      <c r="F49" s="4">
        <v>35096</v>
      </c>
      <c r="G49" s="4">
        <v>45</v>
      </c>
      <c r="H49" s="4">
        <v>128.19999999999999</v>
      </c>
      <c r="I49" s="4">
        <v>339</v>
      </c>
      <c r="J49" s="4">
        <v>1</v>
      </c>
      <c r="K49" s="8">
        <v>295</v>
      </c>
      <c r="L49" s="11">
        <f t="shared" si="3"/>
        <v>35684</v>
      </c>
    </row>
    <row r="50" spans="1:12" s="1" customFormat="1" ht="17.149999999999999" customHeight="1" x14ac:dyDescent="0.35">
      <c r="A50" s="3" t="s">
        <v>64</v>
      </c>
      <c r="B50" s="3">
        <f t="shared" si="2"/>
        <v>51.950188679245286</v>
      </c>
      <c r="C50" s="4">
        <v>225</v>
      </c>
      <c r="D50" s="4">
        <v>18</v>
      </c>
      <c r="E50" s="4">
        <v>8000</v>
      </c>
      <c r="F50" s="4">
        <v>34417</v>
      </c>
      <c r="G50" s="4">
        <v>53</v>
      </c>
      <c r="H50" s="4">
        <v>154</v>
      </c>
      <c r="I50" s="4">
        <v>448</v>
      </c>
      <c r="J50" s="4">
        <v>1</v>
      </c>
      <c r="K50" s="8">
        <v>223.2</v>
      </c>
      <c r="L50" s="11">
        <f t="shared" si="3"/>
        <v>35090</v>
      </c>
    </row>
    <row r="51" spans="1:12" s="1" customFormat="1" ht="17.149999999999999" customHeight="1" x14ac:dyDescent="0.35">
      <c r="A51" s="3" t="s">
        <v>47</v>
      </c>
      <c r="B51" s="3">
        <f t="shared" si="2"/>
        <v>3.1894892672094746</v>
      </c>
      <c r="C51" s="4">
        <v>193</v>
      </c>
      <c r="D51" s="4">
        <v>1</v>
      </c>
      <c r="E51" s="4">
        <v>518.1</v>
      </c>
      <c r="F51" s="4">
        <v>34472</v>
      </c>
      <c r="G51" s="4">
        <v>56</v>
      </c>
      <c r="H51" s="4">
        <v>162.5</v>
      </c>
      <c r="I51" s="4">
        <v>228</v>
      </c>
      <c r="J51" s="4">
        <v>0</v>
      </c>
      <c r="K51" s="8">
        <v>0</v>
      </c>
      <c r="L51" s="11">
        <f t="shared" si="3"/>
        <v>34893</v>
      </c>
    </row>
    <row r="52" spans="1:12" s="1" customFormat="1" ht="17.149999999999999" customHeight="1" x14ac:dyDescent="0.35">
      <c r="A52" s="3" t="s">
        <v>56</v>
      </c>
      <c r="B52" s="3">
        <f t="shared" si="2"/>
        <v>3.0043233082706764</v>
      </c>
      <c r="C52" s="4">
        <v>950</v>
      </c>
      <c r="D52" s="4">
        <v>5</v>
      </c>
      <c r="E52" s="4">
        <v>526.29999999999995</v>
      </c>
      <c r="F52" s="4">
        <v>31966</v>
      </c>
      <c r="G52" s="4">
        <v>56</v>
      </c>
      <c r="H52" s="4">
        <v>175.2</v>
      </c>
      <c r="I52" s="4">
        <v>679</v>
      </c>
      <c r="J52" s="4">
        <v>1</v>
      </c>
      <c r="K52" s="8">
        <v>147.30000000000001</v>
      </c>
      <c r="L52" s="11">
        <f t="shared" si="3"/>
        <v>33595</v>
      </c>
    </row>
    <row r="53" spans="1:12" s="1" customFormat="1" ht="17.149999999999999" customHeight="1" x14ac:dyDescent="0.35">
      <c r="A53" s="3" t="s">
        <v>72</v>
      </c>
      <c r="B53" s="3">
        <f t="shared" si="2"/>
        <v>15.064102564102564</v>
      </c>
      <c r="C53" s="4">
        <v>168</v>
      </c>
      <c r="D53" s="4">
        <v>3</v>
      </c>
      <c r="E53" s="4">
        <v>1785.7</v>
      </c>
      <c r="F53" s="4">
        <v>32900</v>
      </c>
      <c r="G53" s="4">
        <v>39</v>
      </c>
      <c r="H53" s="4">
        <v>118.5</v>
      </c>
      <c r="I53" s="4">
        <v>449</v>
      </c>
      <c r="J53" s="4">
        <v>1</v>
      </c>
      <c r="K53" s="8">
        <v>222.7</v>
      </c>
      <c r="L53" s="11">
        <f t="shared" si="3"/>
        <v>33517</v>
      </c>
    </row>
    <row r="54" spans="1:12" s="1" customFormat="1" ht="17.149999999999999" customHeight="1" x14ac:dyDescent="0.35">
      <c r="A54" s="3" t="s">
        <v>73</v>
      </c>
      <c r="B54" s="3">
        <f t="shared" si="2"/>
        <v>20.220331115580997</v>
      </c>
      <c r="C54" s="4">
        <v>281</v>
      </c>
      <c r="D54" s="4">
        <v>4</v>
      </c>
      <c r="E54" s="4">
        <v>1423.5</v>
      </c>
      <c r="F54" s="4">
        <v>32671</v>
      </c>
      <c r="G54" s="4">
        <v>23</v>
      </c>
      <c r="H54" s="4">
        <v>70.400000000000006</v>
      </c>
      <c r="I54" s="4">
        <v>365</v>
      </c>
      <c r="J54" s="4">
        <v>2</v>
      </c>
      <c r="K54" s="8">
        <v>547.9</v>
      </c>
      <c r="L54" s="11">
        <f t="shared" si="3"/>
        <v>33317</v>
      </c>
    </row>
    <row r="55" spans="1:12" s="1" customFormat="1" ht="17.149999999999999" customHeight="1" x14ac:dyDescent="0.35">
      <c r="A55" s="3" t="s">
        <v>76</v>
      </c>
      <c r="B55" s="3">
        <f t="shared" si="2"/>
        <v>0</v>
      </c>
      <c r="C55" s="4">
        <v>136</v>
      </c>
      <c r="D55" s="4">
        <v>0</v>
      </c>
      <c r="E55" s="4">
        <v>0</v>
      </c>
      <c r="F55" s="4">
        <v>32014</v>
      </c>
      <c r="G55" s="4">
        <v>15</v>
      </c>
      <c r="H55" s="4">
        <v>46.9</v>
      </c>
      <c r="I55" s="4">
        <v>252</v>
      </c>
      <c r="J55" s="4">
        <v>0</v>
      </c>
      <c r="K55" s="8">
        <v>0</v>
      </c>
      <c r="L55" s="11">
        <f t="shared" si="3"/>
        <v>32402</v>
      </c>
    </row>
    <row r="56" spans="1:12" s="1" customFormat="1" ht="17.149999999999999" customHeight="1" x14ac:dyDescent="0.35">
      <c r="A56" s="3" t="s">
        <v>30</v>
      </c>
      <c r="B56" s="3">
        <f t="shared" si="2"/>
        <v>10.444536113402837</v>
      </c>
      <c r="C56" s="4">
        <v>398</v>
      </c>
      <c r="D56" s="4">
        <v>9</v>
      </c>
      <c r="E56" s="4">
        <v>2261.3000000000002</v>
      </c>
      <c r="F56" s="4">
        <v>30946</v>
      </c>
      <c r="G56" s="4">
        <v>67</v>
      </c>
      <c r="H56" s="4">
        <v>216.5</v>
      </c>
      <c r="I56" s="4">
        <v>201</v>
      </c>
      <c r="J56" s="4">
        <v>0</v>
      </c>
      <c r="K56" s="8">
        <v>0</v>
      </c>
      <c r="L56" s="11">
        <f t="shared" si="3"/>
        <v>31545</v>
      </c>
    </row>
    <row r="57" spans="1:12" s="1" customFormat="1" ht="17.149999999999999" customHeight="1" x14ac:dyDescent="0.35">
      <c r="A57" s="3" t="s">
        <v>32</v>
      </c>
      <c r="B57" s="3">
        <f t="shared" si="2"/>
        <v>6.82143396226415</v>
      </c>
      <c r="C57" s="4">
        <v>530</v>
      </c>
      <c r="D57" s="4">
        <v>6</v>
      </c>
      <c r="E57" s="4">
        <v>1132.0999999999999</v>
      </c>
      <c r="F57" s="4">
        <v>30128</v>
      </c>
      <c r="G57" s="4">
        <v>50</v>
      </c>
      <c r="H57" s="4">
        <v>166</v>
      </c>
      <c r="I57" s="4">
        <v>367</v>
      </c>
      <c r="J57" s="4">
        <v>2</v>
      </c>
      <c r="K57" s="8">
        <v>545</v>
      </c>
      <c r="L57" s="11">
        <f t="shared" si="3"/>
        <v>31025</v>
      </c>
    </row>
    <row r="58" spans="1:12" s="1" customFormat="1" ht="17.149999999999999" customHeight="1" x14ac:dyDescent="0.35">
      <c r="A58" s="3" t="s">
        <v>69</v>
      </c>
      <c r="B58" s="3">
        <f t="shared" si="2"/>
        <v>2.2429104477611941</v>
      </c>
      <c r="C58" s="4">
        <v>335</v>
      </c>
      <c r="D58" s="4">
        <v>1</v>
      </c>
      <c r="E58" s="4">
        <v>298.5</v>
      </c>
      <c r="F58" s="4">
        <v>30055</v>
      </c>
      <c r="G58" s="4">
        <v>40</v>
      </c>
      <c r="H58" s="4">
        <v>133.1</v>
      </c>
      <c r="I58" s="4">
        <v>535</v>
      </c>
      <c r="J58" s="4">
        <v>3</v>
      </c>
      <c r="K58" s="8">
        <v>560.70000000000005</v>
      </c>
      <c r="L58" s="11">
        <f t="shared" si="3"/>
        <v>30925</v>
      </c>
    </row>
    <row r="59" spans="1:12" s="1" customFormat="1" ht="17.149999999999999" customHeight="1" x14ac:dyDescent="0.35">
      <c r="A59" s="3" t="s">
        <v>44</v>
      </c>
      <c r="B59" s="3">
        <f t="shared" si="2"/>
        <v>0.93763572204125945</v>
      </c>
      <c r="C59" s="4">
        <v>1842</v>
      </c>
      <c r="D59" s="4">
        <v>2</v>
      </c>
      <c r="E59" s="4">
        <v>108.6</v>
      </c>
      <c r="F59" s="4">
        <v>27634</v>
      </c>
      <c r="G59" s="4">
        <v>32</v>
      </c>
      <c r="H59" s="4">
        <v>115.8</v>
      </c>
      <c r="I59" s="4">
        <v>771</v>
      </c>
      <c r="J59" s="4">
        <v>0</v>
      </c>
      <c r="K59" s="8">
        <v>0</v>
      </c>
      <c r="L59" s="11">
        <f t="shared" si="3"/>
        <v>30247</v>
      </c>
    </row>
    <row r="60" spans="1:12" s="1" customFormat="1" ht="17.149999999999999" customHeight="1" x14ac:dyDescent="0.35">
      <c r="A60" s="3" t="s">
        <v>38</v>
      </c>
      <c r="B60" s="3">
        <f t="shared" si="2"/>
        <v>23.109022556390975</v>
      </c>
      <c r="C60" s="4">
        <v>152</v>
      </c>
      <c r="D60" s="4">
        <v>2</v>
      </c>
      <c r="E60" s="4">
        <v>1315.8</v>
      </c>
      <c r="F60" s="4">
        <v>24588</v>
      </c>
      <c r="G60" s="4">
        <v>14</v>
      </c>
      <c r="H60" s="4">
        <v>56.9</v>
      </c>
      <c r="I60" s="4">
        <v>138</v>
      </c>
      <c r="J60" s="4">
        <v>0</v>
      </c>
      <c r="K60" s="8">
        <v>0</v>
      </c>
      <c r="L60" s="11">
        <f t="shared" si="3"/>
        <v>24878</v>
      </c>
    </row>
    <row r="61" spans="1:12" s="1" customFormat="1" ht="17.149999999999999" customHeight="1" x14ac:dyDescent="0.35">
      <c r="A61" s="3" t="s">
        <v>80</v>
      </c>
      <c r="B61" s="3">
        <f t="shared" si="2"/>
        <v>5.0906087777253424</v>
      </c>
      <c r="C61" s="4">
        <v>163</v>
      </c>
      <c r="D61" s="4">
        <v>1</v>
      </c>
      <c r="E61" s="4">
        <v>613.5</v>
      </c>
      <c r="F61" s="4">
        <v>21574</v>
      </c>
      <c r="G61" s="4">
        <v>26</v>
      </c>
      <c r="H61" s="4">
        <v>120.5</v>
      </c>
      <c r="I61" s="4">
        <v>291</v>
      </c>
      <c r="J61" s="4">
        <v>0</v>
      </c>
      <c r="K61" s="8">
        <v>0</v>
      </c>
      <c r="L61" s="11">
        <f t="shared" si="3"/>
        <v>22028</v>
      </c>
    </row>
    <row r="62" spans="1:12" s="1" customFormat="1" ht="17.149999999999999" customHeight="1" x14ac:dyDescent="0.35">
      <c r="A62" s="3" t="s">
        <v>48</v>
      </c>
      <c r="B62" s="3">
        <f t="shared" si="2"/>
        <v>6.7283636363636363</v>
      </c>
      <c r="C62" s="4">
        <v>110</v>
      </c>
      <c r="D62" s="4">
        <v>1</v>
      </c>
      <c r="E62" s="4">
        <v>909.1</v>
      </c>
      <c r="F62" s="4">
        <v>18503</v>
      </c>
      <c r="G62" s="4">
        <v>25</v>
      </c>
      <c r="H62" s="4">
        <v>135.1</v>
      </c>
      <c r="I62" s="4">
        <v>403</v>
      </c>
      <c r="J62" s="4">
        <v>0</v>
      </c>
      <c r="K62" s="8">
        <v>0</v>
      </c>
      <c r="L62" s="11">
        <f t="shared" si="3"/>
        <v>19016</v>
      </c>
    </row>
    <row r="63" spans="1:12" s="1" customFormat="1" ht="17.149999999999999" customHeight="1" x14ac:dyDescent="0.35">
      <c r="A63" s="3" t="s">
        <v>61</v>
      </c>
      <c r="B63" s="3">
        <f t="shared" si="2"/>
        <v>30.160087719298247</v>
      </c>
      <c r="C63" s="4">
        <v>171</v>
      </c>
      <c r="D63" s="4">
        <v>3</v>
      </c>
      <c r="E63" s="4">
        <v>1754.4</v>
      </c>
      <c r="F63" s="4">
        <v>13753</v>
      </c>
      <c r="G63" s="4">
        <v>8</v>
      </c>
      <c r="H63" s="4">
        <v>58.2</v>
      </c>
      <c r="I63" s="4">
        <v>256</v>
      </c>
      <c r="J63" s="4">
        <v>1</v>
      </c>
      <c r="K63" s="8">
        <v>390.6</v>
      </c>
      <c r="L63" s="11">
        <f t="shared" si="3"/>
        <v>14180</v>
      </c>
    </row>
    <row r="64" spans="1:12" s="1" customFormat="1" ht="17.149999999999999" customHeight="1" x14ac:dyDescent="0.35">
      <c r="A64" s="3" t="s">
        <v>67</v>
      </c>
      <c r="B64" s="3">
        <f t="shared" si="2"/>
        <v>0</v>
      </c>
      <c r="C64" s="4">
        <v>73</v>
      </c>
      <c r="D64" s="4">
        <v>0</v>
      </c>
      <c r="E64" s="4">
        <v>0</v>
      </c>
      <c r="F64" s="4">
        <v>13279</v>
      </c>
      <c r="G64" s="4">
        <v>38</v>
      </c>
      <c r="H64" s="4">
        <v>286.2</v>
      </c>
      <c r="I64" s="4">
        <v>120</v>
      </c>
      <c r="J64" s="4">
        <v>1</v>
      </c>
      <c r="K64" s="8">
        <v>833.3</v>
      </c>
      <c r="L64" s="11">
        <f t="shared" si="3"/>
        <v>13472</v>
      </c>
    </row>
    <row r="65" spans="1:12" s="1" customFormat="1" ht="17.149999999999999" customHeight="1" x14ac:dyDescent="0.35">
      <c r="A65" s="3" t="s">
        <v>43</v>
      </c>
      <c r="B65" s="3">
        <f t="shared" si="2"/>
        <v>32.182154605263158</v>
      </c>
      <c r="C65" s="4">
        <v>128</v>
      </c>
      <c r="D65" s="4">
        <v>7</v>
      </c>
      <c r="E65" s="4">
        <v>5468.8</v>
      </c>
      <c r="F65" s="4">
        <v>11181</v>
      </c>
      <c r="G65" s="4">
        <v>19</v>
      </c>
      <c r="H65" s="4">
        <v>169.9</v>
      </c>
      <c r="I65" s="4">
        <v>82</v>
      </c>
      <c r="J65" s="4">
        <v>1</v>
      </c>
      <c r="K65" s="8">
        <v>1219.5</v>
      </c>
      <c r="L65" s="11">
        <f t="shared" si="3"/>
        <v>11391</v>
      </c>
    </row>
    <row r="66" spans="1:12" s="1" customFormat="1" ht="17.149999999999999" customHeight="1" x14ac:dyDescent="0.35">
      <c r="A66" s="3" t="s">
        <v>41</v>
      </c>
      <c r="B66" s="3">
        <f t="shared" ref="B66:B68" si="4">(D66/C66)/(G66/F66)</f>
        <v>0</v>
      </c>
      <c r="C66" s="4">
        <v>2032</v>
      </c>
      <c r="D66" s="4">
        <v>0</v>
      </c>
      <c r="E66" s="4">
        <v>0</v>
      </c>
      <c r="F66" s="4">
        <v>4337</v>
      </c>
      <c r="G66" s="4">
        <v>12</v>
      </c>
      <c r="H66" s="4">
        <v>276.7</v>
      </c>
      <c r="I66" s="4">
        <v>425</v>
      </c>
      <c r="J66" s="4">
        <v>0</v>
      </c>
      <c r="K66" s="8">
        <v>0</v>
      </c>
      <c r="L66" s="11">
        <f t="shared" si="3"/>
        <v>6794</v>
      </c>
    </row>
    <row r="67" spans="1:12" s="1" customFormat="1" ht="17.149999999999999" customHeight="1" x14ac:dyDescent="0.35">
      <c r="A67" s="3" t="s">
        <v>71</v>
      </c>
      <c r="B67" s="3">
        <f t="shared" si="4"/>
        <v>0</v>
      </c>
      <c r="C67" s="4">
        <v>140</v>
      </c>
      <c r="D67" s="4">
        <v>0</v>
      </c>
      <c r="E67" s="4">
        <v>0</v>
      </c>
      <c r="F67" s="4">
        <v>5216</v>
      </c>
      <c r="G67" s="4">
        <v>3</v>
      </c>
      <c r="H67" s="4">
        <v>57.5</v>
      </c>
      <c r="I67" s="4">
        <v>92</v>
      </c>
      <c r="J67" s="4">
        <v>0</v>
      </c>
      <c r="K67" s="8">
        <v>0</v>
      </c>
      <c r="L67" s="11">
        <f t="shared" si="3"/>
        <v>5448</v>
      </c>
    </row>
    <row r="68" spans="1:12" s="1" customFormat="1" ht="14.15" customHeight="1" x14ac:dyDescent="0.35">
      <c r="A68" s="3" t="s">
        <v>26</v>
      </c>
      <c r="B68" s="3">
        <f t="shared" si="4"/>
        <v>0</v>
      </c>
      <c r="C68" s="4">
        <v>18</v>
      </c>
      <c r="D68" s="4">
        <v>0</v>
      </c>
      <c r="E68" s="4">
        <v>0</v>
      </c>
      <c r="F68" s="4">
        <v>3918</v>
      </c>
      <c r="G68" s="4">
        <v>6</v>
      </c>
      <c r="H68" s="4">
        <v>153.1</v>
      </c>
      <c r="I68" s="4">
        <v>19</v>
      </c>
      <c r="J68" s="4">
        <v>0</v>
      </c>
      <c r="K68" s="8">
        <v>0</v>
      </c>
      <c r="L68" s="11">
        <f t="shared" si="3"/>
        <v>3955</v>
      </c>
    </row>
  </sheetData>
  <autoFilter ref="A1:L1" xr:uid="{00000000-0009-0000-0000-000001000000}">
    <sortState ref="A2:L69">
      <sortCondition descending="1" ref="L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 time </vt:lpstr>
      <vt:lpstr>Adult 2016 by County</vt:lpstr>
    </vt:vector>
  </TitlesOfParts>
  <Company>Temple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Gutman</dc:creator>
  <cp:lastModifiedBy>Andrew Hoover</cp:lastModifiedBy>
  <dcterms:created xsi:type="dcterms:W3CDTF">2017-10-28T19:44:11Z</dcterms:created>
  <dcterms:modified xsi:type="dcterms:W3CDTF">2017-10-30T22:01:09Z</dcterms:modified>
</cp:coreProperties>
</file>